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esław Jakubiec\Desktop\"/>
    </mc:Choice>
  </mc:AlternateContent>
  <bookViews>
    <workbookView xWindow="0" yWindow="0" windowWidth="28800" windowHeight="12210"/>
  </bookViews>
  <sheets>
    <sheet name="Piaskowa" sheetId="1" r:id="rId1"/>
  </sheets>
  <calcPr calcId="162913"/>
</workbook>
</file>

<file path=xl/calcChain.xml><?xml version="1.0" encoding="utf-8"?>
<calcChain xmlns="http://schemas.openxmlformats.org/spreadsheetml/2006/main">
  <c r="G34" i="1" l="1"/>
  <c r="E34" i="1"/>
  <c r="E41" i="1" l="1"/>
  <c r="G47" i="1" l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46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5" i="1"/>
  <c r="G36" i="1"/>
  <c r="G37" i="1"/>
  <c r="G38" i="1"/>
  <c r="G39" i="1"/>
  <c r="G40" i="1"/>
  <c r="G41" i="1"/>
  <c r="G42" i="1"/>
  <c r="G43" i="1"/>
  <c r="G15" i="1"/>
  <c r="G4" i="1"/>
  <c r="G5" i="1"/>
  <c r="G6" i="1"/>
  <c r="G7" i="1"/>
  <c r="G8" i="1"/>
  <c r="G9" i="1"/>
  <c r="G10" i="1"/>
  <c r="G11" i="1"/>
  <c r="G12" i="1"/>
  <c r="G3" i="1"/>
  <c r="G61" i="1" l="1"/>
  <c r="G13" i="1"/>
  <c r="G44" i="1"/>
  <c r="G62" i="1" l="1"/>
  <c r="G64" i="1" s="1"/>
  <c r="G63" i="1" l="1"/>
</calcChain>
</file>

<file path=xl/sharedStrings.xml><?xml version="1.0" encoding="utf-8"?>
<sst xmlns="http://schemas.openxmlformats.org/spreadsheetml/2006/main" count="235" uniqueCount="179">
  <si>
    <t>Lp.</t>
  </si>
  <si>
    <t>Podstawa</t>
  </si>
  <si>
    <t>Opis</t>
  </si>
  <si>
    <t>Jedn.obm.</t>
  </si>
  <si>
    <t>45100000-8</t>
  </si>
  <si>
    <t>Przygotowanie terenu pod budowę</t>
  </si>
  <si>
    <t>1 d.1</t>
  </si>
  <si>
    <t>KNR 2-01 0119-03</t>
  </si>
  <si>
    <t>Roboty pomiarowe przy liniowych robotach ziemnych - trasa drogi w terenie równinnym</t>
  </si>
  <si>
    <t>km</t>
  </si>
  <si>
    <t>2 d.1</t>
  </si>
  <si>
    <t>KNNR 6 0803-01 analogia</t>
  </si>
  <si>
    <t>Ręczne rozebranie nawierzchni z kostki brukowej na podsypce piaskowej</t>
  </si>
  <si>
    <t>m2</t>
  </si>
  <si>
    <t>3 d.1</t>
  </si>
  <si>
    <t>KNR-W 2-01 0211-09</t>
  </si>
  <si>
    <t>Wykopy oraz korytowanie pod konstrukcję jezdni zjazdów i skrzyżowań wykonywane koparkami przedsiębiernymi wraz z wywozem poza teren budowy gruncie kat. III</t>
  </si>
  <si>
    <t>m3</t>
  </si>
  <si>
    <t>4 d.1</t>
  </si>
  <si>
    <t>KNKRB 6 0808-04</t>
  </si>
  <si>
    <t>Rozebranie ogrodzenia z siatki wzdłuż dz. 62/2 i 62/3 wraz z przygotowaniem do powtórnego zamontowania</t>
  </si>
  <si>
    <t>m</t>
  </si>
  <si>
    <t>5 d.1</t>
  </si>
  <si>
    <t>KNR-W 2-01 0227-01</t>
  </si>
  <si>
    <t>Formowanie i zagęszczanie nasypów o wys. do 3.0 m spycharkami w gruncie kat. I-II</t>
  </si>
  <si>
    <t>6 d.1</t>
  </si>
  <si>
    <t>KNR 2-01 0103-05</t>
  </si>
  <si>
    <t>szt.</t>
  </si>
  <si>
    <t>7 d.1</t>
  </si>
  <si>
    <t>KNR 2-01 0101-02</t>
  </si>
  <si>
    <t>szt</t>
  </si>
  <si>
    <t>8 d.1</t>
  </si>
  <si>
    <t xml:space="preserve"> analiza indywidualna</t>
  </si>
  <si>
    <t>Przebudowa istniejšcego hydrantu naziemnego na hydrant podziemny</t>
  </si>
  <si>
    <t>kpl.</t>
  </si>
  <si>
    <t>9 d.1</t>
  </si>
  <si>
    <t>Przebudowa istniejšcego hydrantu podziemnego</t>
  </si>
  <si>
    <t>10 d.1</t>
  </si>
  <si>
    <t>Przebudowa - podniesienie słupa owietleniowego w km 0+018</t>
  </si>
  <si>
    <t>Razem dział: Przygotowanie terenu pod budowę</t>
  </si>
  <si>
    <t>45233220-7</t>
  </si>
  <si>
    <t>Roboty w zakresie nawierzchni dróg</t>
  </si>
  <si>
    <t>11 d.2</t>
  </si>
  <si>
    <t>KNNR 6 0103-03</t>
  </si>
  <si>
    <t>Profilowanie i zagęszczanie podłoża wykonywane mechanicznie w gruncie kat. II-IV pod warstwy konstrukcyjne nawierzchni na całej powierzchni jezdni, skrzyżowań</t>
  </si>
  <si>
    <t>12 d.2</t>
  </si>
  <si>
    <t>KNR 2-13 0703-02 kalk. własna Uproszczona</t>
  </si>
  <si>
    <t>Mury oporowe z prefabrykatów żelbetowych L- "kształtnych o parametrach niegorszych niż Baumat MO80</t>
  </si>
  <si>
    <t>13 d.2</t>
  </si>
  <si>
    <t>Mury oporowe z prefabrykatów żelbetowych L- "kształtnych o parametrach niegorszych niż Baumat MO105</t>
  </si>
  <si>
    <t>14 d.2</t>
  </si>
  <si>
    <t>Mury oporowe z prefabrykatów żelbetowych L- "kształtnych o parametrach niegorszych niż Baumat MO130</t>
  </si>
  <si>
    <t>15 d.2</t>
  </si>
  <si>
    <t>Mury oporowe z prefabrykatów żelbetowych L- "kształtnych o parametrach niegorszych niż Baumat MO155</t>
  </si>
  <si>
    <t>16 d.2</t>
  </si>
  <si>
    <t>Mury oporowe z prefabrykatów żelbetowych L- "kształtnych o parametrach niegorszych niż Baumat MO180</t>
  </si>
  <si>
    <t>17 d.2</t>
  </si>
  <si>
    <t>Mury oporowe z prefabrykatów żelbetowych L- "kształtnych o parametrach niegorszych niż Baumat MO205</t>
  </si>
  <si>
    <t>18 d.2</t>
  </si>
  <si>
    <t>Mury oporowe z prefabrykatów żelbetowych L- "kształtnych o parametrach niegorszych niż Baumat MO230</t>
  </si>
  <si>
    <t>19 d.2</t>
  </si>
  <si>
    <t>Mury oporowe z prefabrykatów żelbetowych L- "kształtnych o parametrach niegorszych niż Baumat MO255</t>
  </si>
  <si>
    <t>20 d.2</t>
  </si>
  <si>
    <t>Mury oporowe z prefabrykatów żelbetowych L- "kształtnych o parametrach niegorszych niż Baumat MO288</t>
  </si>
  <si>
    <t>21 d.2</t>
  </si>
  <si>
    <t>KNNR 6 0111-01</t>
  </si>
  <si>
    <t>22 d.2</t>
  </si>
  <si>
    <t>KNNR 6 0113-02</t>
  </si>
  <si>
    <t>23 d.2</t>
  </si>
  <si>
    <t>KNNR 6 1005-07</t>
  </si>
  <si>
    <t>Skropienie asfaltem nawierzchni drogowych</t>
  </si>
  <si>
    <t>24 d.2</t>
  </si>
  <si>
    <t>KNNR 6 0308-01</t>
  </si>
  <si>
    <t>25 d.2</t>
  </si>
  <si>
    <t>26 d.2</t>
  </si>
  <si>
    <t>KNNR 6 0309-02</t>
  </si>
  <si>
    <t>27 d.2</t>
  </si>
  <si>
    <t>KNNR 6 0103-01</t>
  </si>
  <si>
    <t>28 d.2</t>
  </si>
  <si>
    <t>KNNR 6 0106-02</t>
  </si>
  <si>
    <t>Warstwy odcinajšce zagęszczane ręcznie o gruboci 10 cm</t>
  </si>
  <si>
    <t>31 d.2</t>
  </si>
  <si>
    <t>KNNR 6 0401-01</t>
  </si>
  <si>
    <t>35 d.2</t>
  </si>
  <si>
    <t>KNNR-W 10 2111-03</t>
  </si>
  <si>
    <t>Umacnianie skarp wykopów i nasypów płytami ażurowymi o pow. do 1,0 m2 wraz z humusowaniem i obszewem nasionami traw</t>
  </si>
  <si>
    <t>36 d.2</t>
  </si>
  <si>
    <t>KNNR 6 0702-01</t>
  </si>
  <si>
    <t>Pionowe znaki drogowe - słupki z rur stalowych</t>
  </si>
  <si>
    <t>37 d.2</t>
  </si>
  <si>
    <t>KNNR 6 0702-04</t>
  </si>
  <si>
    <t>Pionowe znaki drogowe - znaki zakazu, nakazu, ostrzegawcze i informacyjne o pow. do 0.3 m2</t>
  </si>
  <si>
    <t>38 d.2</t>
  </si>
  <si>
    <t>KNNR 6 0703-01</t>
  </si>
  <si>
    <t>Bariery ochronne stalowe jednostronne o masie 1 m 24 kg</t>
  </si>
  <si>
    <t>KNNR 6 0701-05 analogia</t>
  </si>
  <si>
    <t>Poręcze ochronne dla pieszych z pochwytem z rur r. 60 mm co 1.5 m</t>
  </si>
  <si>
    <t>KNR 2-31 1406-03</t>
  </si>
  <si>
    <t>KNR 2-31 1406-04</t>
  </si>
  <si>
    <t>Regulacja pionowa studzienek dla zaworów wodocišgowych</t>
  </si>
  <si>
    <t>KNR 2-02 1805-01</t>
  </si>
  <si>
    <t>Ogrodzenie z siatki - materiał z rozbiórki</t>
  </si>
  <si>
    <t>Razem dział: Roboty w zakresie nawierzchni dróg</t>
  </si>
  <si>
    <t>45232300-5</t>
  </si>
  <si>
    <t>Roboty budowlane i pomocnicze w zakresie linii telefonicznych i cišgów komunikacyjnych</t>
  </si>
  <si>
    <t>43 d.3</t>
  </si>
  <si>
    <t>ZN-97/TP S.A.-040 0606-05</t>
  </si>
  <si>
    <t>Montaż słupków rozdzielczych zakopywanych</t>
  </si>
  <si>
    <t>44 d.3</t>
  </si>
  <si>
    <t>KNR 5-01 0802-01</t>
  </si>
  <si>
    <t>Montaż głowic kablowych o 10 parach na kablu w powłoce termoplast.</t>
  </si>
  <si>
    <t>45 d.3</t>
  </si>
  <si>
    <t>ZN-97/TP S.A.-040 0501-07</t>
  </si>
  <si>
    <t>Układanie kabla wypełnionego o r.do 30 mm, w rowie kablowym wykonanym ręcznie w gruncie kat. III (1 kabel)</t>
  </si>
  <si>
    <t>46 d.3</t>
  </si>
  <si>
    <t>Układanie kabla wypełnionego o r.do 30 mm, w rowie kablowym wykonanym ręcznie w gruncie kat. III (1 kabel) każdy następny kabel</t>
  </si>
  <si>
    <t>47 d.3</t>
  </si>
  <si>
    <t>ZN-97/TP S.A.-040 0719-02</t>
  </si>
  <si>
    <t>Montaż złšczy równoległ.kabli wypełnionych typu kanał.ułożonych w ziemi z zast.poj.łšczników żył i termokurcz.osłon wzmocn. na kablu o 20 parach</t>
  </si>
  <si>
    <t>złšcz.</t>
  </si>
  <si>
    <t>48 d.3</t>
  </si>
  <si>
    <t>KNR 5-01 0819-10</t>
  </si>
  <si>
    <t>Demontaż przewodów krosowych w skrzynce kablowej</t>
  </si>
  <si>
    <t>obw.</t>
  </si>
  <si>
    <t>49 d.3</t>
  </si>
  <si>
    <t>KNR 5-01 0819-02</t>
  </si>
  <si>
    <t>Krosowanie obwodów w skrzynce kablowej</t>
  </si>
  <si>
    <t>50 d.3</t>
  </si>
  <si>
    <t>ZN-97/TP S.A.-040 0705-01</t>
  </si>
  <si>
    <t>Montaż złšczy przelot.kabli wypełn. typu kanałowego ułożonych w ziemi z zast.pojed.łšczników żył i termokurczliwych osłon wzmocnionych na kablu o 10 parach</t>
  </si>
  <si>
    <t>51 d.3</t>
  </si>
  <si>
    <t>ZN-97/TP S.A.-040 0705-02</t>
  </si>
  <si>
    <t>Montaż złšczy przelot.kabli wypełn. typu kanałowego ułożonych w ziemi z zast.pojed.łšczników żył i termokurczliwych osłon wzmocnionych na kablu o 20 parach</t>
  </si>
  <si>
    <t>52 d.3</t>
  </si>
  <si>
    <t>ZN-97/TP S.A.-040 0608-01</t>
  </si>
  <si>
    <t>Montaż uziomów szpilkowych miedziowanych metodš udarowš w gruncie kat. I-II , na głębokoć 3m.</t>
  </si>
  <si>
    <t>uziom.</t>
  </si>
  <si>
    <t>53 d.3</t>
  </si>
  <si>
    <t>KNR 5-02 1518-01</t>
  </si>
  <si>
    <t>Pomiar rezystancji uziomu lub linki odgromowej</t>
  </si>
  <si>
    <t>pkt.</t>
  </si>
  <si>
    <t>ZN-97/TP S.A.-040 0606-05 analogia</t>
  </si>
  <si>
    <t>Demontaż słupków rozdzielczych zakopywanych</t>
  </si>
  <si>
    <t>KNR 5-01 0810-01</t>
  </si>
  <si>
    <t>Demontaż głowic  i puszek kablowych o 10 parach na kablu w powłoce termoplast.</t>
  </si>
  <si>
    <t>KNR 5-01 1310-01</t>
  </si>
  <si>
    <t>Pomiary końcowe pršdem stałym kabla o 10 parach</t>
  </si>
  <si>
    <t>odc.</t>
  </si>
  <si>
    <t>KNR 5-01 1310-02</t>
  </si>
  <si>
    <t>Pomiary końcowe pršdem stałym kabla o 20 parach</t>
  </si>
  <si>
    <t>Razem dział: Roboty budowlane i pomocnicze w zakresie linii telefonicznych i cišgów komunikacyjnych</t>
  </si>
  <si>
    <t>Wartość</t>
  </si>
  <si>
    <t>Ilość</t>
  </si>
  <si>
    <t>ŁĄCZNIE:</t>
  </si>
  <si>
    <t>PODATEK VAT:</t>
  </si>
  <si>
    <t>WARTOŚĆ BRUTTO:</t>
  </si>
  <si>
    <t>Profilowanie i zagęszczanie podłoża wykonywane ręcznie w gruncie kat. II-IV pod warstwy konstrukcyjne zjazdów</t>
  </si>
  <si>
    <t>Nawierzchnie zjazdów z kruszyw łamanych gr. 20 cm</t>
  </si>
  <si>
    <t>Cena jedn,</t>
  </si>
  <si>
    <t>Warstwa podbudowy z kruszyw łamanych gr. 20 cm na całej szerokoci jezdni i skrzyżowań</t>
  </si>
  <si>
    <t>29 d.2</t>
  </si>
  <si>
    <t>30 d.2</t>
  </si>
  <si>
    <t>32 d.2</t>
  </si>
  <si>
    <t>33 d.2</t>
  </si>
  <si>
    <t>34 d.2</t>
  </si>
  <si>
    <t>40 d.3</t>
  </si>
  <si>
    <t>41 d.3</t>
  </si>
  <si>
    <t>42 d.3</t>
  </si>
  <si>
    <t>Warstwy odcinające zagęszczane ręcznie o grubości 10 cm</t>
  </si>
  <si>
    <t>Regulacja pionowa studzienek dla włazów kanałowych i wpustów ulicznych</t>
  </si>
  <si>
    <t>Nawierzchnie z mieszanek mineralno-bitumicznych asfaltowych o gruboci 3 cm (warstwa wišżšca)</t>
  </si>
  <si>
    <t>Nawierzchnie z mieszanek mineralno-bitumicznych asfaltowych AC16S 50/70 o gruboci 3 cm (warstwa ścieralna) na całej powierzchni jezdni i skrzyżowań</t>
  </si>
  <si>
    <t>Krawężniki betonowe wystajšce o wymiarach 15x30 cm bez ław na podsypce piaskowej wraz z ławą betonową z oporem w obrębie wpustów ulicznych</t>
  </si>
  <si>
    <t>cinanie drzew piłš mechaniczną wraz z wywozem drewna poza teren budowy w miejsce wskazane przez inwestora</t>
  </si>
  <si>
    <t>Mechaniczne karczowanie pni</t>
  </si>
  <si>
    <t>KNNR 6 0113-05</t>
  </si>
  <si>
    <t>Pobocza gruntowe na szerokości 0,75m - materiał z korytowania</t>
  </si>
  <si>
    <t>39 d.2</t>
  </si>
  <si>
    <t>54 d.3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</si>
</sst>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6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16" fillId="33" borderId="11" xfId="0" applyFont="1" applyFill="1" applyBorder="1" applyAlignment="1">
      <alignment horizontal="center" vertical="center"/>
    </xf>
    <xf numFmtId="0" fontId="16" fillId="33" borderId="12" xfId="0" applyFont="1" applyFill="1" applyBorder="1" applyAlignment="1">
      <alignment horizontal="center" vertical="center" wrapText="1"/>
    </xf>
    <xf numFmtId="0" fontId="16" fillId="33" borderId="12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/>
    </xf>
    <xf numFmtId="44" fontId="16" fillId="33" borderId="12" xfId="42" applyFont="1" applyFill="1" applyBorder="1" applyAlignment="1">
      <alignment horizontal="center" vertical="center"/>
    </xf>
    <xf numFmtId="44" fontId="0" fillId="0" borderId="10" xfId="42" applyFont="1" applyBorder="1" applyAlignment="1">
      <alignment horizontal="center" vertical="center"/>
    </xf>
    <xf numFmtId="44" fontId="0" fillId="0" borderId="0" xfId="42" applyFont="1"/>
    <xf numFmtId="44" fontId="0" fillId="0" borderId="15" xfId="0" applyNumberFormat="1" applyBorder="1" applyAlignment="1">
      <alignment horizontal="center" vertical="center"/>
    </xf>
    <xf numFmtId="44" fontId="16" fillId="0" borderId="15" xfId="0" applyNumberFormat="1" applyFont="1" applyBorder="1" applyAlignment="1">
      <alignment horizontal="center" vertical="center"/>
    </xf>
    <xf numFmtId="44" fontId="16" fillId="0" borderId="15" xfId="0" applyNumberFormat="1" applyFont="1" applyBorder="1" applyAlignment="1">
      <alignment horizontal="right" vertical="center"/>
    </xf>
    <xf numFmtId="44" fontId="16" fillId="0" borderId="15" xfId="0" applyNumberFormat="1" applyFont="1" applyFill="1" applyBorder="1" applyAlignment="1">
      <alignment horizontal="center" vertical="center"/>
    </xf>
    <xf numFmtId="44" fontId="16" fillId="0" borderId="13" xfId="0" applyNumberFormat="1" applyFont="1" applyBorder="1" applyAlignment="1">
      <alignment horizontal="center" vertical="center"/>
    </xf>
    <xf numFmtId="44" fontId="16" fillId="0" borderId="18" xfId="0" applyNumberFormat="1" applyFont="1" applyBorder="1" applyAlignment="1">
      <alignment horizontal="center" vertical="center"/>
    </xf>
    <xf numFmtId="0" fontId="0" fillId="34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left" vertical="center" wrapText="1"/>
    </xf>
    <xf numFmtId="0" fontId="0" fillId="34" borderId="10" xfId="0" applyFill="1" applyBorder="1" applyAlignment="1">
      <alignment horizontal="center" vertical="center"/>
    </xf>
    <xf numFmtId="2" fontId="0" fillId="34" borderId="10" xfId="0" applyNumberFormat="1" applyFill="1" applyBorder="1" applyAlignment="1">
      <alignment horizontal="center" vertical="center"/>
    </xf>
    <xf numFmtId="44" fontId="0" fillId="34" borderId="15" xfId="0" applyNumberFormat="1" applyFill="1" applyBorder="1" applyAlignment="1">
      <alignment horizontal="center" vertical="center"/>
    </xf>
    <xf numFmtId="0" fontId="0" fillId="34" borderId="0" xfId="0" applyFill="1"/>
    <xf numFmtId="0" fontId="16" fillId="0" borderId="16" xfId="0" applyFont="1" applyBorder="1" applyAlignment="1">
      <alignment horizontal="right" vertical="center"/>
    </xf>
    <xf numFmtId="0" fontId="16" fillId="0" borderId="17" xfId="0" applyFont="1" applyBorder="1" applyAlignment="1">
      <alignment horizontal="right" vertical="center"/>
    </xf>
    <xf numFmtId="0" fontId="16" fillId="0" borderId="19" xfId="0" applyFont="1" applyFill="1" applyBorder="1" applyAlignment="1">
      <alignment horizontal="right" vertical="center" wrapText="1"/>
    </xf>
    <xf numFmtId="0" fontId="16" fillId="0" borderId="20" xfId="0" applyFont="1" applyFill="1" applyBorder="1" applyAlignment="1">
      <alignment horizontal="right" vertical="center" wrapText="1"/>
    </xf>
    <xf numFmtId="0" fontId="16" fillId="0" borderId="21" xfId="0" applyFont="1" applyFill="1" applyBorder="1" applyAlignment="1">
      <alignment horizontal="right" vertical="center" wrapText="1"/>
    </xf>
    <xf numFmtId="0" fontId="16" fillId="0" borderId="14" xfId="0" applyFont="1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33" borderId="15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right" vertical="center" wrapText="1"/>
    </xf>
    <xf numFmtId="0" fontId="16" fillId="0" borderId="20" xfId="0" applyFont="1" applyBorder="1" applyAlignment="1">
      <alignment horizontal="right" vertical="center" wrapText="1"/>
    </xf>
    <xf numFmtId="0" fontId="16" fillId="0" borderId="21" xfId="0" applyFont="1" applyBorder="1" applyAlignment="1">
      <alignment horizontal="right" vertical="center" wrapText="1"/>
    </xf>
    <xf numFmtId="0" fontId="0" fillId="33" borderId="22" xfId="0" applyFill="1" applyBorder="1" applyAlignment="1">
      <alignment horizontal="center" vertical="center" wrapText="1"/>
    </xf>
    <xf numFmtId="0" fontId="0" fillId="33" borderId="20" xfId="0" applyFill="1" applyBorder="1" applyAlignment="1">
      <alignment horizontal="center" vertical="center" wrapText="1"/>
    </xf>
    <xf numFmtId="0" fontId="0" fillId="33" borderId="23" xfId="0" applyFill="1" applyBorder="1" applyAlignment="1">
      <alignment horizontal="center" vertical="center" wrapText="1"/>
    </xf>
    <xf numFmtId="0" fontId="16" fillId="0" borderId="11" xfId="0" applyFont="1" applyBorder="1" applyAlignment="1">
      <alignment horizontal="right" vertical="center"/>
    </xf>
    <xf numFmtId="0" fontId="16" fillId="0" borderId="12" xfId="0" applyFont="1" applyBorder="1" applyAlignment="1">
      <alignment horizontal="right" vertical="center"/>
    </xf>
    <xf numFmtId="0" fontId="16" fillId="0" borderId="14" xfId="0" applyFont="1" applyBorder="1" applyAlignment="1">
      <alignment horizontal="right" vertical="center"/>
    </xf>
    <xf numFmtId="0" fontId="16" fillId="0" borderId="10" xfId="0" applyFont="1" applyBorder="1" applyAlignment="1">
      <alignment horizontal="right" vertical="center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Walutowy" xfId="42" builtinId="4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workbookViewId="0">
      <selection activeCell="K55" sqref="K55"/>
    </sheetView>
  </sheetViews>
  <sheetFormatPr defaultRowHeight="15" x14ac:dyDescent="0.25"/>
  <cols>
    <col min="2" max="2" width="12.85546875" style="2" customWidth="1"/>
    <col min="3" max="3" width="73.5703125" style="1" customWidth="1"/>
    <col min="6" max="6" width="11.28515625" style="18" bestFit="1" customWidth="1"/>
    <col min="7" max="7" width="14.42578125" customWidth="1"/>
  </cols>
  <sheetData>
    <row r="1" spans="1:7" x14ac:dyDescent="0.25">
      <c r="A1" s="7" t="s">
        <v>0</v>
      </c>
      <c r="B1" s="8" t="s">
        <v>1</v>
      </c>
      <c r="C1" s="8" t="s">
        <v>2</v>
      </c>
      <c r="D1" s="9" t="s">
        <v>3</v>
      </c>
      <c r="E1" s="9" t="s">
        <v>152</v>
      </c>
      <c r="F1" s="16" t="s">
        <v>158</v>
      </c>
      <c r="G1" s="10" t="s">
        <v>151</v>
      </c>
    </row>
    <row r="2" spans="1:7" x14ac:dyDescent="0.25">
      <c r="A2" s="11">
        <v>1</v>
      </c>
      <c r="B2" s="3" t="s">
        <v>4</v>
      </c>
      <c r="C2" s="38" t="s">
        <v>5</v>
      </c>
      <c r="D2" s="38"/>
      <c r="E2" s="38"/>
      <c r="F2" s="38"/>
      <c r="G2" s="39"/>
    </row>
    <row r="3" spans="1:7" ht="30" x14ac:dyDescent="0.25">
      <c r="A3" s="12" t="s">
        <v>6</v>
      </c>
      <c r="B3" s="5" t="s">
        <v>7</v>
      </c>
      <c r="C3" s="6" t="s">
        <v>8</v>
      </c>
      <c r="D3" s="4" t="s">
        <v>9</v>
      </c>
      <c r="E3" s="15">
        <v>0.67</v>
      </c>
      <c r="F3" s="17">
        <v>0</v>
      </c>
      <c r="G3" s="19">
        <f>F3*E3</f>
        <v>0</v>
      </c>
    </row>
    <row r="4" spans="1:7" ht="30" x14ac:dyDescent="0.25">
      <c r="A4" s="12" t="s">
        <v>10</v>
      </c>
      <c r="B4" s="5" t="s">
        <v>11</v>
      </c>
      <c r="C4" s="6" t="s">
        <v>12</v>
      </c>
      <c r="D4" s="4" t="s">
        <v>13</v>
      </c>
      <c r="E4" s="15">
        <v>24</v>
      </c>
      <c r="F4" s="17">
        <v>0</v>
      </c>
      <c r="G4" s="19">
        <f t="shared" ref="G4:G12" si="0">F4*E4</f>
        <v>0</v>
      </c>
    </row>
    <row r="5" spans="1:7" ht="45" x14ac:dyDescent="0.25">
      <c r="A5" s="12" t="s">
        <v>14</v>
      </c>
      <c r="B5" s="5" t="s">
        <v>15</v>
      </c>
      <c r="C5" s="6" t="s">
        <v>16</v>
      </c>
      <c r="D5" s="4" t="s">
        <v>17</v>
      </c>
      <c r="E5" s="15">
        <v>658.6</v>
      </c>
      <c r="F5" s="17">
        <v>0</v>
      </c>
      <c r="G5" s="19">
        <f t="shared" si="0"/>
        <v>0</v>
      </c>
    </row>
    <row r="6" spans="1:7" ht="30" x14ac:dyDescent="0.25">
      <c r="A6" s="12" t="s">
        <v>18</v>
      </c>
      <c r="B6" s="5" t="s">
        <v>19</v>
      </c>
      <c r="C6" s="6" t="s">
        <v>20</v>
      </c>
      <c r="D6" s="4" t="s">
        <v>21</v>
      </c>
      <c r="E6" s="15">
        <v>45</v>
      </c>
      <c r="F6" s="17">
        <v>0</v>
      </c>
      <c r="G6" s="19">
        <f t="shared" si="0"/>
        <v>0</v>
      </c>
    </row>
    <row r="7" spans="1:7" ht="30" x14ac:dyDescent="0.25">
      <c r="A7" s="12" t="s">
        <v>22</v>
      </c>
      <c r="B7" s="5" t="s">
        <v>23</v>
      </c>
      <c r="C7" s="6" t="s">
        <v>24</v>
      </c>
      <c r="D7" s="4" t="s">
        <v>17</v>
      </c>
      <c r="E7" s="15">
        <v>144.5</v>
      </c>
      <c r="F7" s="17">
        <v>0</v>
      </c>
      <c r="G7" s="19">
        <f t="shared" si="0"/>
        <v>0</v>
      </c>
    </row>
    <row r="8" spans="1:7" ht="30" x14ac:dyDescent="0.25">
      <c r="A8" s="12" t="s">
        <v>25</v>
      </c>
      <c r="B8" s="5" t="s">
        <v>26</v>
      </c>
      <c r="C8" s="6" t="s">
        <v>173</v>
      </c>
      <c r="D8" s="4" t="s">
        <v>27</v>
      </c>
      <c r="E8" s="15">
        <v>31</v>
      </c>
      <c r="F8" s="17">
        <v>0</v>
      </c>
      <c r="G8" s="19">
        <f t="shared" si="0"/>
        <v>0</v>
      </c>
    </row>
    <row r="9" spans="1:7" ht="30" x14ac:dyDescent="0.25">
      <c r="A9" s="12" t="s">
        <v>28</v>
      </c>
      <c r="B9" s="5" t="s">
        <v>29</v>
      </c>
      <c r="C9" s="6" t="s">
        <v>174</v>
      </c>
      <c r="D9" s="4" t="s">
        <v>30</v>
      </c>
      <c r="E9" s="15">
        <v>31</v>
      </c>
      <c r="F9" s="17">
        <v>0</v>
      </c>
      <c r="G9" s="19">
        <f t="shared" si="0"/>
        <v>0</v>
      </c>
    </row>
    <row r="10" spans="1:7" ht="45" x14ac:dyDescent="0.25">
      <c r="A10" s="12" t="s">
        <v>31</v>
      </c>
      <c r="B10" s="5" t="s">
        <v>32</v>
      </c>
      <c r="C10" s="6" t="s">
        <v>33</v>
      </c>
      <c r="D10" s="4" t="s">
        <v>34</v>
      </c>
      <c r="E10" s="15">
        <v>1</v>
      </c>
      <c r="F10" s="17">
        <v>0</v>
      </c>
      <c r="G10" s="19">
        <f t="shared" si="0"/>
        <v>0</v>
      </c>
    </row>
    <row r="11" spans="1:7" ht="45" x14ac:dyDescent="0.25">
      <c r="A11" s="12" t="s">
        <v>35</v>
      </c>
      <c r="B11" s="5" t="s">
        <v>32</v>
      </c>
      <c r="C11" s="6" t="s">
        <v>36</v>
      </c>
      <c r="D11" s="4" t="s">
        <v>34</v>
      </c>
      <c r="E11" s="15">
        <v>1</v>
      </c>
      <c r="F11" s="17">
        <v>0</v>
      </c>
      <c r="G11" s="19">
        <f t="shared" si="0"/>
        <v>0</v>
      </c>
    </row>
    <row r="12" spans="1:7" ht="45" x14ac:dyDescent="0.25">
      <c r="A12" s="12" t="s">
        <v>37</v>
      </c>
      <c r="B12" s="5" t="s">
        <v>32</v>
      </c>
      <c r="C12" s="6" t="s">
        <v>38</v>
      </c>
      <c r="D12" s="4" t="s">
        <v>34</v>
      </c>
      <c r="E12" s="15">
        <v>1</v>
      </c>
      <c r="F12" s="17">
        <v>0</v>
      </c>
      <c r="G12" s="19">
        <f t="shared" si="0"/>
        <v>0</v>
      </c>
    </row>
    <row r="13" spans="1:7" ht="15" customHeight="1" x14ac:dyDescent="0.25">
      <c r="A13" s="36" t="s">
        <v>39</v>
      </c>
      <c r="B13" s="37"/>
      <c r="C13" s="37"/>
      <c r="D13" s="37"/>
      <c r="E13" s="37"/>
      <c r="F13" s="37"/>
      <c r="G13" s="20">
        <f>SUM(G3:G12)</f>
        <v>0</v>
      </c>
    </row>
    <row r="14" spans="1:7" x14ac:dyDescent="0.25">
      <c r="A14" s="11">
        <v>2</v>
      </c>
      <c r="B14" s="3" t="s">
        <v>40</v>
      </c>
      <c r="C14" s="38" t="s">
        <v>41</v>
      </c>
      <c r="D14" s="38"/>
      <c r="E14" s="38"/>
      <c r="F14" s="38"/>
      <c r="G14" s="39"/>
    </row>
    <row r="15" spans="1:7" ht="45" x14ac:dyDescent="0.25">
      <c r="A15" s="12" t="s">
        <v>42</v>
      </c>
      <c r="B15" s="5" t="s">
        <v>43</v>
      </c>
      <c r="C15" s="6" t="s">
        <v>44</v>
      </c>
      <c r="D15" s="4" t="s">
        <v>13</v>
      </c>
      <c r="E15" s="15">
        <v>3566</v>
      </c>
      <c r="F15" s="17">
        <v>0</v>
      </c>
      <c r="G15" s="19">
        <f>F15*E15</f>
        <v>0</v>
      </c>
    </row>
    <row r="16" spans="1:7" ht="60" x14ac:dyDescent="0.25">
      <c r="A16" s="12" t="s">
        <v>45</v>
      </c>
      <c r="B16" s="5" t="s">
        <v>46</v>
      </c>
      <c r="C16" s="6" t="s">
        <v>47</v>
      </c>
      <c r="D16" s="4" t="s">
        <v>30</v>
      </c>
      <c r="E16" s="15">
        <v>5</v>
      </c>
      <c r="F16" s="17">
        <v>0</v>
      </c>
      <c r="G16" s="19">
        <f t="shared" ref="G16:G43" si="1">F16*E16</f>
        <v>0</v>
      </c>
    </row>
    <row r="17" spans="1:7" ht="60" x14ac:dyDescent="0.25">
      <c r="A17" s="12" t="s">
        <v>48</v>
      </c>
      <c r="B17" s="5" t="s">
        <v>46</v>
      </c>
      <c r="C17" s="6" t="s">
        <v>49</v>
      </c>
      <c r="D17" s="4" t="s">
        <v>30</v>
      </c>
      <c r="E17" s="15">
        <v>60</v>
      </c>
      <c r="F17" s="17">
        <v>0</v>
      </c>
      <c r="G17" s="19">
        <f t="shared" si="1"/>
        <v>0</v>
      </c>
    </row>
    <row r="18" spans="1:7" ht="60" x14ac:dyDescent="0.25">
      <c r="A18" s="12" t="s">
        <v>50</v>
      </c>
      <c r="B18" s="5" t="s">
        <v>46</v>
      </c>
      <c r="C18" s="6" t="s">
        <v>51</v>
      </c>
      <c r="D18" s="4" t="s">
        <v>30</v>
      </c>
      <c r="E18" s="15">
        <v>38</v>
      </c>
      <c r="F18" s="17">
        <v>0</v>
      </c>
      <c r="G18" s="19">
        <f t="shared" si="1"/>
        <v>0</v>
      </c>
    </row>
    <row r="19" spans="1:7" ht="60" x14ac:dyDescent="0.25">
      <c r="A19" s="12" t="s">
        <v>52</v>
      </c>
      <c r="B19" s="5" t="s">
        <v>46</v>
      </c>
      <c r="C19" s="6" t="s">
        <v>53</v>
      </c>
      <c r="D19" s="4" t="s">
        <v>30</v>
      </c>
      <c r="E19" s="15">
        <v>21</v>
      </c>
      <c r="F19" s="17">
        <v>0</v>
      </c>
      <c r="G19" s="19">
        <f t="shared" si="1"/>
        <v>0</v>
      </c>
    </row>
    <row r="20" spans="1:7" ht="60" x14ac:dyDescent="0.25">
      <c r="A20" s="12" t="s">
        <v>54</v>
      </c>
      <c r="B20" s="5" t="s">
        <v>46</v>
      </c>
      <c r="C20" s="6" t="s">
        <v>55</v>
      </c>
      <c r="D20" s="4" t="s">
        <v>30</v>
      </c>
      <c r="E20" s="15">
        <v>11</v>
      </c>
      <c r="F20" s="17">
        <v>0</v>
      </c>
      <c r="G20" s="19">
        <f t="shared" si="1"/>
        <v>0</v>
      </c>
    </row>
    <row r="21" spans="1:7" ht="60" x14ac:dyDescent="0.25">
      <c r="A21" s="12" t="s">
        <v>56</v>
      </c>
      <c r="B21" s="5" t="s">
        <v>46</v>
      </c>
      <c r="C21" s="6" t="s">
        <v>57</v>
      </c>
      <c r="D21" s="4" t="s">
        <v>30</v>
      </c>
      <c r="E21" s="15">
        <v>4</v>
      </c>
      <c r="F21" s="17">
        <v>0</v>
      </c>
      <c r="G21" s="19">
        <f t="shared" si="1"/>
        <v>0</v>
      </c>
    </row>
    <row r="22" spans="1:7" ht="60" x14ac:dyDescent="0.25">
      <c r="A22" s="12" t="s">
        <v>58</v>
      </c>
      <c r="B22" s="5" t="s">
        <v>46</v>
      </c>
      <c r="C22" s="6" t="s">
        <v>59</v>
      </c>
      <c r="D22" s="4" t="s">
        <v>30</v>
      </c>
      <c r="E22" s="15">
        <v>8</v>
      </c>
      <c r="F22" s="17">
        <v>0</v>
      </c>
      <c r="G22" s="19">
        <f t="shared" si="1"/>
        <v>0</v>
      </c>
    </row>
    <row r="23" spans="1:7" ht="60" x14ac:dyDescent="0.25">
      <c r="A23" s="12" t="s">
        <v>60</v>
      </c>
      <c r="B23" s="5" t="s">
        <v>46</v>
      </c>
      <c r="C23" s="6" t="s">
        <v>61</v>
      </c>
      <c r="D23" s="4" t="s">
        <v>30</v>
      </c>
      <c r="E23" s="15">
        <v>3</v>
      </c>
      <c r="F23" s="17">
        <v>0</v>
      </c>
      <c r="G23" s="19">
        <f t="shared" si="1"/>
        <v>0</v>
      </c>
    </row>
    <row r="24" spans="1:7" ht="60" x14ac:dyDescent="0.25">
      <c r="A24" s="12" t="s">
        <v>62</v>
      </c>
      <c r="B24" s="5" t="s">
        <v>46</v>
      </c>
      <c r="C24" s="6" t="s">
        <v>63</v>
      </c>
      <c r="D24" s="4" t="s">
        <v>30</v>
      </c>
      <c r="E24" s="15">
        <v>70</v>
      </c>
      <c r="F24" s="17">
        <v>0</v>
      </c>
      <c r="G24" s="19">
        <f t="shared" si="1"/>
        <v>0</v>
      </c>
    </row>
    <row r="25" spans="1:7" ht="30" x14ac:dyDescent="0.25">
      <c r="A25" s="12" t="s">
        <v>64</v>
      </c>
      <c r="B25" s="5" t="s">
        <v>65</v>
      </c>
      <c r="C25" s="6" t="s">
        <v>168</v>
      </c>
      <c r="D25" s="4" t="s">
        <v>13</v>
      </c>
      <c r="E25" s="15">
        <v>3851</v>
      </c>
      <c r="F25" s="17">
        <v>0</v>
      </c>
      <c r="G25" s="19">
        <f t="shared" si="1"/>
        <v>0</v>
      </c>
    </row>
    <row r="26" spans="1:7" ht="30" x14ac:dyDescent="0.25">
      <c r="A26" s="12" t="s">
        <v>66</v>
      </c>
      <c r="B26" s="5" t="s">
        <v>79</v>
      </c>
      <c r="C26" s="6" t="s">
        <v>159</v>
      </c>
      <c r="D26" s="4" t="s">
        <v>13</v>
      </c>
      <c r="E26" s="15">
        <v>3851</v>
      </c>
      <c r="F26" s="17">
        <v>0</v>
      </c>
      <c r="G26" s="19">
        <f t="shared" si="1"/>
        <v>0</v>
      </c>
    </row>
    <row r="27" spans="1:7" ht="30" x14ac:dyDescent="0.25">
      <c r="A27" s="12" t="s">
        <v>68</v>
      </c>
      <c r="B27" s="5" t="s">
        <v>69</v>
      </c>
      <c r="C27" s="6" t="s">
        <v>70</v>
      </c>
      <c r="D27" s="4" t="s">
        <v>13</v>
      </c>
      <c r="E27" s="15">
        <v>3637</v>
      </c>
      <c r="F27" s="17">
        <v>0</v>
      </c>
      <c r="G27" s="19">
        <f t="shared" si="1"/>
        <v>0</v>
      </c>
    </row>
    <row r="28" spans="1:7" ht="30" x14ac:dyDescent="0.25">
      <c r="A28" s="12" t="s">
        <v>71</v>
      </c>
      <c r="B28" s="5" t="s">
        <v>72</v>
      </c>
      <c r="C28" s="6" t="s">
        <v>170</v>
      </c>
      <c r="D28" s="4" t="s">
        <v>13</v>
      </c>
      <c r="E28" s="15">
        <v>3637</v>
      </c>
      <c r="F28" s="17">
        <v>0</v>
      </c>
      <c r="G28" s="19">
        <f t="shared" si="1"/>
        <v>0</v>
      </c>
    </row>
    <row r="29" spans="1:7" ht="30" x14ac:dyDescent="0.25">
      <c r="A29" s="12" t="s">
        <v>73</v>
      </c>
      <c r="B29" s="5" t="s">
        <v>69</v>
      </c>
      <c r="C29" s="6" t="s">
        <v>70</v>
      </c>
      <c r="D29" s="4" t="s">
        <v>13</v>
      </c>
      <c r="E29" s="15">
        <v>3566</v>
      </c>
      <c r="F29" s="17">
        <v>0</v>
      </c>
      <c r="G29" s="19">
        <f t="shared" si="1"/>
        <v>0</v>
      </c>
    </row>
    <row r="30" spans="1:7" ht="30" x14ac:dyDescent="0.25">
      <c r="A30" s="12" t="s">
        <v>74</v>
      </c>
      <c r="B30" s="5" t="s">
        <v>75</v>
      </c>
      <c r="C30" s="6" t="s">
        <v>171</v>
      </c>
      <c r="D30" s="4" t="s">
        <v>13</v>
      </c>
      <c r="E30" s="15">
        <v>3566</v>
      </c>
      <c r="F30" s="17">
        <v>0</v>
      </c>
      <c r="G30" s="19">
        <f t="shared" si="1"/>
        <v>0</v>
      </c>
    </row>
    <row r="31" spans="1:7" ht="30" x14ac:dyDescent="0.25">
      <c r="A31" s="12" t="s">
        <v>76</v>
      </c>
      <c r="B31" s="5" t="s">
        <v>77</v>
      </c>
      <c r="C31" s="6" t="s">
        <v>156</v>
      </c>
      <c r="D31" s="4" t="s">
        <v>13</v>
      </c>
      <c r="E31" s="15">
        <v>617</v>
      </c>
      <c r="F31" s="17">
        <v>0</v>
      </c>
      <c r="G31" s="19">
        <f t="shared" si="1"/>
        <v>0</v>
      </c>
    </row>
    <row r="32" spans="1:7" ht="30" x14ac:dyDescent="0.25">
      <c r="A32" s="12" t="s">
        <v>78</v>
      </c>
      <c r="B32" s="5" t="s">
        <v>79</v>
      </c>
      <c r="C32" s="6" t="s">
        <v>80</v>
      </c>
      <c r="D32" s="4" t="s">
        <v>13</v>
      </c>
      <c r="E32" s="15">
        <v>617</v>
      </c>
      <c r="F32" s="17">
        <v>0</v>
      </c>
      <c r="G32" s="19">
        <f t="shared" si="1"/>
        <v>0</v>
      </c>
    </row>
    <row r="33" spans="1:7" ht="30" x14ac:dyDescent="0.25">
      <c r="A33" s="12" t="s">
        <v>160</v>
      </c>
      <c r="B33" s="5" t="s">
        <v>67</v>
      </c>
      <c r="C33" s="6" t="s">
        <v>157</v>
      </c>
      <c r="D33" s="4" t="s">
        <v>13</v>
      </c>
      <c r="E33" s="15">
        <v>617</v>
      </c>
      <c r="F33" s="17">
        <v>0</v>
      </c>
      <c r="G33" s="19">
        <f t="shared" si="1"/>
        <v>0</v>
      </c>
    </row>
    <row r="34" spans="1:7" ht="34.5" customHeight="1" x14ac:dyDescent="0.25">
      <c r="A34" s="12" t="s">
        <v>161</v>
      </c>
      <c r="B34" s="5" t="s">
        <v>175</v>
      </c>
      <c r="C34" s="6" t="s">
        <v>176</v>
      </c>
      <c r="D34" s="4" t="s">
        <v>13</v>
      </c>
      <c r="E34" s="15">
        <f>670*2*0.75</f>
        <v>1005</v>
      </c>
      <c r="F34" s="17">
        <v>0</v>
      </c>
      <c r="G34" s="19">
        <f t="shared" si="1"/>
        <v>0</v>
      </c>
    </row>
    <row r="35" spans="1:7" s="30" customFormat="1" ht="30" x14ac:dyDescent="0.25">
      <c r="A35" s="12" t="s">
        <v>81</v>
      </c>
      <c r="B35" s="25" t="s">
        <v>82</v>
      </c>
      <c r="C35" s="26" t="s">
        <v>172</v>
      </c>
      <c r="D35" s="27" t="s">
        <v>21</v>
      </c>
      <c r="E35" s="28">
        <v>24</v>
      </c>
      <c r="F35" s="17">
        <v>0</v>
      </c>
      <c r="G35" s="29">
        <f t="shared" si="1"/>
        <v>0</v>
      </c>
    </row>
    <row r="36" spans="1:7" ht="30" x14ac:dyDescent="0.25">
      <c r="A36" s="12" t="s">
        <v>162</v>
      </c>
      <c r="B36" s="5" t="s">
        <v>84</v>
      </c>
      <c r="C36" s="6" t="s">
        <v>85</v>
      </c>
      <c r="D36" s="4" t="s">
        <v>13</v>
      </c>
      <c r="E36" s="15">
        <v>206</v>
      </c>
      <c r="F36" s="17">
        <v>0</v>
      </c>
      <c r="G36" s="19">
        <f t="shared" si="1"/>
        <v>0</v>
      </c>
    </row>
    <row r="37" spans="1:7" ht="30" x14ac:dyDescent="0.25">
      <c r="A37" s="12" t="s">
        <v>163</v>
      </c>
      <c r="B37" s="5" t="s">
        <v>87</v>
      </c>
      <c r="C37" s="6" t="s">
        <v>88</v>
      </c>
      <c r="D37" s="4" t="s">
        <v>27</v>
      </c>
      <c r="E37" s="15">
        <v>6</v>
      </c>
      <c r="F37" s="17">
        <v>0</v>
      </c>
      <c r="G37" s="19">
        <f t="shared" si="1"/>
        <v>0</v>
      </c>
    </row>
    <row r="38" spans="1:7" ht="30" x14ac:dyDescent="0.25">
      <c r="A38" s="12" t="s">
        <v>164</v>
      </c>
      <c r="B38" s="5" t="s">
        <v>90</v>
      </c>
      <c r="C38" s="6" t="s">
        <v>91</v>
      </c>
      <c r="D38" s="4" t="s">
        <v>27</v>
      </c>
      <c r="E38" s="15">
        <v>6</v>
      </c>
      <c r="F38" s="17">
        <v>0</v>
      </c>
      <c r="G38" s="19">
        <f t="shared" si="1"/>
        <v>0</v>
      </c>
    </row>
    <row r="39" spans="1:7" ht="30" x14ac:dyDescent="0.25">
      <c r="A39" s="12" t="s">
        <v>83</v>
      </c>
      <c r="B39" s="5" t="s">
        <v>93</v>
      </c>
      <c r="C39" s="6" t="s">
        <v>94</v>
      </c>
      <c r="D39" s="4" t="s">
        <v>21</v>
      </c>
      <c r="E39" s="15">
        <v>16</v>
      </c>
      <c r="F39" s="17">
        <v>0</v>
      </c>
      <c r="G39" s="19">
        <f t="shared" si="1"/>
        <v>0</v>
      </c>
    </row>
    <row r="40" spans="1:7" ht="30" x14ac:dyDescent="0.25">
      <c r="A40" s="12" t="s">
        <v>86</v>
      </c>
      <c r="B40" s="5" t="s">
        <v>95</v>
      </c>
      <c r="C40" s="6" t="s">
        <v>96</v>
      </c>
      <c r="D40" s="4" t="s">
        <v>21</v>
      </c>
      <c r="E40" s="15">
        <v>174</v>
      </c>
      <c r="F40" s="17">
        <v>0</v>
      </c>
      <c r="G40" s="19">
        <f t="shared" si="1"/>
        <v>0</v>
      </c>
    </row>
    <row r="41" spans="1:7" ht="30" x14ac:dyDescent="0.25">
      <c r="A41" s="12" t="s">
        <v>89</v>
      </c>
      <c r="B41" s="5" t="s">
        <v>97</v>
      </c>
      <c r="C41" s="6" t="s">
        <v>169</v>
      </c>
      <c r="D41" s="4" t="s">
        <v>27</v>
      </c>
      <c r="E41" s="15">
        <f>48+24</f>
        <v>72</v>
      </c>
      <c r="F41" s="17">
        <v>0</v>
      </c>
      <c r="G41" s="19">
        <f t="shared" si="1"/>
        <v>0</v>
      </c>
    </row>
    <row r="42" spans="1:7" ht="30" x14ac:dyDescent="0.25">
      <c r="A42" s="12" t="s">
        <v>92</v>
      </c>
      <c r="B42" s="5" t="s">
        <v>98</v>
      </c>
      <c r="C42" s="6" t="s">
        <v>99</v>
      </c>
      <c r="D42" s="4" t="s">
        <v>27</v>
      </c>
      <c r="E42" s="15">
        <v>4</v>
      </c>
      <c r="F42" s="17">
        <v>0</v>
      </c>
      <c r="G42" s="19">
        <f t="shared" si="1"/>
        <v>0</v>
      </c>
    </row>
    <row r="43" spans="1:7" ht="30" x14ac:dyDescent="0.25">
      <c r="A43" s="12" t="s">
        <v>177</v>
      </c>
      <c r="B43" s="5" t="s">
        <v>100</v>
      </c>
      <c r="C43" s="6" t="s">
        <v>101</v>
      </c>
      <c r="D43" s="4" t="s">
        <v>27</v>
      </c>
      <c r="E43" s="15">
        <v>45</v>
      </c>
      <c r="F43" s="17">
        <v>0</v>
      </c>
      <c r="G43" s="19">
        <f t="shared" si="1"/>
        <v>0</v>
      </c>
    </row>
    <row r="44" spans="1:7" x14ac:dyDescent="0.25">
      <c r="A44" s="40" t="s">
        <v>102</v>
      </c>
      <c r="B44" s="41"/>
      <c r="C44" s="41"/>
      <c r="D44" s="41"/>
      <c r="E44" s="41"/>
      <c r="F44" s="42"/>
      <c r="G44" s="21">
        <f>SUM(G15:G43)</f>
        <v>0</v>
      </c>
    </row>
    <row r="45" spans="1:7" ht="30" customHeight="1" x14ac:dyDescent="0.25">
      <c r="A45" s="13">
        <v>3</v>
      </c>
      <c r="B45" s="14" t="s">
        <v>103</v>
      </c>
      <c r="C45" s="43" t="s">
        <v>104</v>
      </c>
      <c r="D45" s="44"/>
      <c r="E45" s="44"/>
      <c r="F45" s="44"/>
      <c r="G45" s="45"/>
    </row>
    <row r="46" spans="1:7" ht="45" x14ac:dyDescent="0.25">
      <c r="A46" s="12" t="s">
        <v>165</v>
      </c>
      <c r="B46" s="5" t="s">
        <v>106</v>
      </c>
      <c r="C46" s="6" t="s">
        <v>107</v>
      </c>
      <c r="D46" s="4" t="s">
        <v>27</v>
      </c>
      <c r="E46" s="15">
        <v>1</v>
      </c>
      <c r="F46" s="17">
        <v>0</v>
      </c>
      <c r="G46" s="19">
        <f>F46*E46</f>
        <v>0</v>
      </c>
    </row>
    <row r="47" spans="1:7" ht="30" x14ac:dyDescent="0.25">
      <c r="A47" s="12" t="s">
        <v>166</v>
      </c>
      <c r="B47" s="5" t="s">
        <v>109</v>
      </c>
      <c r="C47" s="6" t="s">
        <v>110</v>
      </c>
      <c r="D47" s="4" t="s">
        <v>27</v>
      </c>
      <c r="E47" s="15">
        <v>3</v>
      </c>
      <c r="F47" s="17">
        <v>0</v>
      </c>
      <c r="G47" s="19">
        <f t="shared" ref="G47:G60" si="2">F47*E47</f>
        <v>0</v>
      </c>
    </row>
    <row r="48" spans="1:7" ht="45" x14ac:dyDescent="0.25">
      <c r="A48" s="12" t="s">
        <v>167</v>
      </c>
      <c r="B48" s="5" t="s">
        <v>112</v>
      </c>
      <c r="C48" s="6" t="s">
        <v>113</v>
      </c>
      <c r="D48" s="4" t="s">
        <v>21</v>
      </c>
      <c r="E48" s="15">
        <v>60</v>
      </c>
      <c r="F48" s="17">
        <v>0</v>
      </c>
      <c r="G48" s="19">
        <f t="shared" si="2"/>
        <v>0</v>
      </c>
    </row>
    <row r="49" spans="1:7" ht="45" x14ac:dyDescent="0.25">
      <c r="A49" s="12" t="s">
        <v>105</v>
      </c>
      <c r="B49" s="5" t="s">
        <v>112</v>
      </c>
      <c r="C49" s="6" t="s">
        <v>115</v>
      </c>
      <c r="D49" s="4" t="s">
        <v>21</v>
      </c>
      <c r="E49" s="15">
        <v>20</v>
      </c>
      <c r="F49" s="17">
        <v>0</v>
      </c>
      <c r="G49" s="19">
        <f t="shared" si="2"/>
        <v>0</v>
      </c>
    </row>
    <row r="50" spans="1:7" ht="45" x14ac:dyDescent="0.25">
      <c r="A50" s="12" t="s">
        <v>108</v>
      </c>
      <c r="B50" s="5" t="s">
        <v>117</v>
      </c>
      <c r="C50" s="6" t="s">
        <v>118</v>
      </c>
      <c r="D50" s="4" t="s">
        <v>119</v>
      </c>
      <c r="E50" s="15">
        <v>2</v>
      </c>
      <c r="F50" s="17">
        <v>0</v>
      </c>
      <c r="G50" s="19">
        <f t="shared" si="2"/>
        <v>0</v>
      </c>
    </row>
    <row r="51" spans="1:7" ht="30" x14ac:dyDescent="0.25">
      <c r="A51" s="12" t="s">
        <v>111</v>
      </c>
      <c r="B51" s="5" t="s">
        <v>121</v>
      </c>
      <c r="C51" s="6" t="s">
        <v>122</v>
      </c>
      <c r="D51" s="4" t="s">
        <v>123</v>
      </c>
      <c r="E51" s="15">
        <v>10</v>
      </c>
      <c r="F51" s="17">
        <v>0</v>
      </c>
      <c r="G51" s="19">
        <f t="shared" si="2"/>
        <v>0</v>
      </c>
    </row>
    <row r="52" spans="1:7" ht="30" x14ac:dyDescent="0.25">
      <c r="A52" s="12" t="s">
        <v>114</v>
      </c>
      <c r="B52" s="5" t="s">
        <v>125</v>
      </c>
      <c r="C52" s="6" t="s">
        <v>126</v>
      </c>
      <c r="D52" s="4" t="s">
        <v>123</v>
      </c>
      <c r="E52" s="15">
        <v>10</v>
      </c>
      <c r="F52" s="17">
        <v>0</v>
      </c>
      <c r="G52" s="19">
        <f t="shared" si="2"/>
        <v>0</v>
      </c>
    </row>
    <row r="53" spans="1:7" ht="45" x14ac:dyDescent="0.25">
      <c r="A53" s="12" t="s">
        <v>116</v>
      </c>
      <c r="B53" s="5" t="s">
        <v>128</v>
      </c>
      <c r="C53" s="6" t="s">
        <v>129</v>
      </c>
      <c r="D53" s="4" t="s">
        <v>119</v>
      </c>
      <c r="E53" s="15">
        <v>8</v>
      </c>
      <c r="F53" s="17">
        <v>0</v>
      </c>
      <c r="G53" s="19">
        <f t="shared" si="2"/>
        <v>0</v>
      </c>
    </row>
    <row r="54" spans="1:7" ht="45" x14ac:dyDescent="0.25">
      <c r="A54" s="12" t="s">
        <v>120</v>
      </c>
      <c r="B54" s="5" t="s">
        <v>131</v>
      </c>
      <c r="C54" s="6" t="s">
        <v>132</v>
      </c>
      <c r="D54" s="4" t="s">
        <v>119</v>
      </c>
      <c r="E54" s="15">
        <v>1</v>
      </c>
      <c r="F54" s="17">
        <v>0</v>
      </c>
      <c r="G54" s="19">
        <f t="shared" si="2"/>
        <v>0</v>
      </c>
    </row>
    <row r="55" spans="1:7" ht="45" x14ac:dyDescent="0.25">
      <c r="A55" s="12" t="s">
        <v>124</v>
      </c>
      <c r="B55" s="5" t="s">
        <v>134</v>
      </c>
      <c r="C55" s="6" t="s">
        <v>135</v>
      </c>
      <c r="D55" s="4" t="s">
        <v>136</v>
      </c>
      <c r="E55" s="15">
        <v>1</v>
      </c>
      <c r="F55" s="17">
        <v>0</v>
      </c>
      <c r="G55" s="19">
        <f t="shared" si="2"/>
        <v>0</v>
      </c>
    </row>
    <row r="56" spans="1:7" ht="30" x14ac:dyDescent="0.25">
      <c r="A56" s="12" t="s">
        <v>127</v>
      </c>
      <c r="B56" s="5" t="s">
        <v>138</v>
      </c>
      <c r="C56" s="6" t="s">
        <v>139</v>
      </c>
      <c r="D56" s="4" t="s">
        <v>140</v>
      </c>
      <c r="E56" s="15">
        <v>1</v>
      </c>
      <c r="F56" s="17">
        <v>0</v>
      </c>
      <c r="G56" s="19">
        <f t="shared" si="2"/>
        <v>0</v>
      </c>
    </row>
    <row r="57" spans="1:7" ht="45" x14ac:dyDescent="0.25">
      <c r="A57" s="12" t="s">
        <v>130</v>
      </c>
      <c r="B57" s="5" t="s">
        <v>141</v>
      </c>
      <c r="C57" s="6" t="s">
        <v>142</v>
      </c>
      <c r="D57" s="4" t="s">
        <v>27</v>
      </c>
      <c r="E57" s="15">
        <v>1</v>
      </c>
      <c r="F57" s="17">
        <v>0</v>
      </c>
      <c r="G57" s="19">
        <f t="shared" si="2"/>
        <v>0</v>
      </c>
    </row>
    <row r="58" spans="1:7" ht="30" x14ac:dyDescent="0.25">
      <c r="A58" s="12" t="s">
        <v>133</v>
      </c>
      <c r="B58" s="5" t="s">
        <v>143</v>
      </c>
      <c r="C58" s="6" t="s">
        <v>144</v>
      </c>
      <c r="D58" s="4" t="s">
        <v>27</v>
      </c>
      <c r="E58" s="15">
        <v>3</v>
      </c>
      <c r="F58" s="17">
        <v>0</v>
      </c>
      <c r="G58" s="19">
        <f t="shared" si="2"/>
        <v>0</v>
      </c>
    </row>
    <row r="59" spans="1:7" ht="30" x14ac:dyDescent="0.25">
      <c r="A59" s="12" t="s">
        <v>137</v>
      </c>
      <c r="B59" s="5" t="s">
        <v>145</v>
      </c>
      <c r="C59" s="6" t="s">
        <v>146</v>
      </c>
      <c r="D59" s="4" t="s">
        <v>147</v>
      </c>
      <c r="E59" s="15">
        <v>1</v>
      </c>
      <c r="F59" s="17">
        <v>0</v>
      </c>
      <c r="G59" s="19">
        <f t="shared" si="2"/>
        <v>0</v>
      </c>
    </row>
    <row r="60" spans="1:7" ht="30" x14ac:dyDescent="0.25">
      <c r="A60" s="12" t="s">
        <v>178</v>
      </c>
      <c r="B60" s="5" t="s">
        <v>148</v>
      </c>
      <c r="C60" s="6" t="s">
        <v>149</v>
      </c>
      <c r="D60" s="4" t="s">
        <v>147</v>
      </c>
      <c r="E60" s="15">
        <v>1</v>
      </c>
      <c r="F60" s="17">
        <v>0</v>
      </c>
      <c r="G60" s="19">
        <f t="shared" si="2"/>
        <v>0</v>
      </c>
    </row>
    <row r="61" spans="1:7" ht="15.75" thickBot="1" x14ac:dyDescent="0.3">
      <c r="A61" s="33" t="s">
        <v>150</v>
      </c>
      <c r="B61" s="34"/>
      <c r="C61" s="34"/>
      <c r="D61" s="34"/>
      <c r="E61" s="34"/>
      <c r="F61" s="35"/>
      <c r="G61" s="22">
        <f>SUM(G46:G60)</f>
        <v>0</v>
      </c>
    </row>
    <row r="62" spans="1:7" x14ac:dyDescent="0.25">
      <c r="E62" s="46" t="s">
        <v>153</v>
      </c>
      <c r="F62" s="47"/>
      <c r="G62" s="23">
        <f>G61+G44+G13</f>
        <v>0</v>
      </c>
    </row>
    <row r="63" spans="1:7" x14ac:dyDescent="0.25">
      <c r="E63" s="48" t="s">
        <v>154</v>
      </c>
      <c r="F63" s="49"/>
      <c r="G63" s="20">
        <f>G62*0.23</f>
        <v>0</v>
      </c>
    </row>
    <row r="64" spans="1:7" ht="15.75" thickBot="1" x14ac:dyDescent="0.3">
      <c r="E64" s="31" t="s">
        <v>155</v>
      </c>
      <c r="F64" s="32"/>
      <c r="G64" s="24">
        <f>G62*1.23</f>
        <v>0</v>
      </c>
    </row>
  </sheetData>
  <mergeCells count="9">
    <mergeCell ref="E64:F64"/>
    <mergeCell ref="A61:F61"/>
    <mergeCell ref="A13:F13"/>
    <mergeCell ref="C14:G14"/>
    <mergeCell ref="C2:G2"/>
    <mergeCell ref="A44:F44"/>
    <mergeCell ref="C45:G45"/>
    <mergeCell ref="E62:F62"/>
    <mergeCell ref="E63:F63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Piaskowa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</dc:creator>
  <cp:lastModifiedBy>Wiesław Jakubiec</cp:lastModifiedBy>
  <cp:lastPrinted>2018-01-24T10:33:25Z</cp:lastPrinted>
  <dcterms:created xsi:type="dcterms:W3CDTF">2015-11-16T12:00:13Z</dcterms:created>
  <dcterms:modified xsi:type="dcterms:W3CDTF">2018-01-24T11:12:31Z</dcterms:modified>
</cp:coreProperties>
</file>